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ca3aaa63444c1c/Documents/Accounts/SAWS/SAWS EPI 2023-2026/MEI RFP 2023/Deployment Plan RFCSP/"/>
    </mc:Choice>
  </mc:AlternateContent>
  <xr:revisionPtr revIDLastSave="34" documentId="8_{1478AB2E-F3F8-4510-AE7B-024B3A76E3E0}" xr6:coauthVersionLast="47" xr6:coauthVersionMax="47" xr10:uidLastSave="{509D6952-7F82-4290-A66A-7F41006F1419}"/>
  <bookViews>
    <workbookView xWindow="-110" yWindow="-110" windowWidth="19420" windowHeight="10300" activeTab="1" xr2:uid="{D4C50240-F9C1-4FC1-A75E-B1EA763A0BBF}"/>
  </bookViews>
  <sheets>
    <sheet name="Instructions" sheetId="2" r:id="rId1"/>
    <sheet name="Pla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D33" i="1"/>
  <c r="D34" i="1"/>
  <c r="D35" i="1"/>
  <c r="D36" i="1"/>
  <c r="D37" i="1"/>
  <c r="D38" i="1"/>
  <c r="D39" i="1"/>
  <c r="D28" i="1"/>
  <c r="D29" i="1"/>
  <c r="D30" i="1"/>
  <c r="D31" i="1"/>
  <c r="D32" i="1"/>
  <c r="D17" i="1"/>
  <c r="D18" i="1"/>
  <c r="D19" i="1"/>
  <c r="D20" i="1"/>
  <c r="D21" i="1"/>
  <c r="D22" i="1"/>
  <c r="D23" i="1"/>
  <c r="D24" i="1"/>
  <c r="D25" i="1"/>
  <c r="D26" i="1"/>
  <c r="D27" i="1"/>
  <c r="D16" i="1"/>
  <c r="D14" i="1"/>
  <c r="D15" i="1"/>
  <c r="D8" i="1"/>
  <c r="D9" i="1"/>
  <c r="D10" i="1"/>
  <c r="D11" i="1"/>
  <c r="D12" i="1"/>
  <c r="D13" i="1"/>
  <c r="D7" i="1"/>
  <c r="D6" i="1"/>
  <c r="D5" i="1"/>
  <c r="E5" i="1" s="1"/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l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F16" i="1"/>
  <c r="F40" i="1" l="1"/>
  <c r="E43" i="1"/>
  <c r="F28" i="1"/>
</calcChain>
</file>

<file path=xl/sharedStrings.xml><?xml version="1.0" encoding="utf-8"?>
<sst xmlns="http://schemas.openxmlformats.org/spreadsheetml/2006/main" count="18" uniqueCount="18">
  <si>
    <t>Month-Year</t>
  </si>
  <si>
    <t>Instructions</t>
  </si>
  <si>
    <t>Proposed Installers/Month</t>
  </si>
  <si>
    <t>Proposed Work Days per Month</t>
  </si>
  <si>
    <t>Appendix   A. Tab 2      Volume</t>
  </si>
  <si>
    <t>Monthly Endpoint Installs</t>
  </si>
  <si>
    <t>Project Running Total</t>
  </si>
  <si>
    <t>Proposed Yearly Total</t>
  </si>
  <si>
    <t>Proposed Daily Meter Install Rate per Installer</t>
  </si>
  <si>
    <t>Difference between Calculated Total H41 and Goal</t>
  </si>
  <si>
    <t>3 Year Meter Installation Goal</t>
  </si>
  <si>
    <t>Input data only YELLOW cells. These cells currently have "0"s</t>
  </si>
  <si>
    <t>Column F calculations in cells in RED should resemble volumes in Exhibit A, Tab 2 "Work Assumptions" Row 10 "Total"</t>
  </si>
  <si>
    <t>Inputs in Tab "Plan" for this Workbook:</t>
  </si>
  <si>
    <t>Column G provides the actual volumes in Exhibit A, Tab 2 "Work Assumptions" Row 10 "Total"</t>
  </si>
  <si>
    <t>Cell E43 provides the Difference between Calculated Total in E40 and the Goal in cell E42. The calculation should be positive and close to 0 (zero)</t>
  </si>
  <si>
    <t>Input "Proposed Daily Meter Install Rate per Installer" and "Proposed Work Days per Month". Next, input the "Proposed Installers/Month" in each month</t>
  </si>
  <si>
    <t>Cell E42 shows the 160,000 endpoint installation Goal over three (3) years from the RFCSP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</si>
</sst>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44D8A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  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65" fontId="2" fillId="3" borderId="7" xfId="1" applyNumberFormat="1" applyFont="1" applyFill="1" applyBorder="1"/>
    <xf numFmtId="165" fontId="2" fillId="3" borderId="9" xfId="1" applyNumberFormat="1" applyFont="1" applyFill="1" applyBorder="1"/>
    <xf numFmtId="165" fontId="2" fillId="3" borderId="5" xfId="1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3" borderId="3" xfId="0" applyNumberFormat="1" applyFont="1" applyFill="1" applyBorder="1"/>
    <xf numFmtId="165" fontId="2" fillId="5" borderId="3" xfId="0" applyNumberFormat="1" applyFont="1" applyFill="1" applyBorder="1"/>
    <xf numFmtId="165" fontId="4" fillId="3" borderId="10" xfId="1" applyNumberFormat="1" applyFont="1" applyFill="1" applyBorder="1" applyAlignment="1">
      <alignment horizontal="center"/>
    </xf>
    <xf numFmtId="165" fontId="4" fillId="3" borderId="15" xfId="1" applyNumberFormat="1" applyFont="1" applyFill="1" applyBorder="1" applyAlignment="1">
      <alignment horizontal="center"/>
    </xf>
    <xf numFmtId="165" fontId="4" fillId="3" borderId="14" xfId="1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3" xfId="0" applyFont="1" applyFill="1" applyBorder="1"/>
    <xf numFmtId="164" fontId="2" fillId="2" borderId="21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164" fontId="2" fillId="2" borderId="23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1"/>
    </xf>
    <xf numFmtId="165" fontId="4" fillId="3" borderId="24" xfId="1" applyNumberFormat="1" applyFont="1" applyFill="1" applyBorder="1" applyAlignment="1">
      <alignment horizontal="center"/>
    </xf>
    <xf numFmtId="165" fontId="2" fillId="3" borderId="25" xfId="1" applyNumberFormat="1" applyFont="1" applyFill="1" applyBorder="1"/>
    <xf numFmtId="165" fontId="2" fillId="5" borderId="3" xfId="1" applyNumberFormat="1" applyFont="1" applyFill="1" applyBorder="1"/>
    <xf numFmtId="165" fontId="2" fillId="5" borderId="9" xfId="0" applyNumberFormat="1" applyFont="1" applyFill="1" applyBorder="1" applyAlignment="1">
      <alignment horizontal="center" vertical="center"/>
    </xf>
    <xf numFmtId="0" fontId="8" fillId="6" borderId="26" xfId="2" applyNumberFormat="1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165" fontId="2" fillId="5" borderId="30" xfId="0" applyNumberFormat="1" applyFont="1" applyFill="1" applyBorder="1"/>
    <xf numFmtId="165" fontId="4" fillId="3" borderId="17" xfId="1" applyNumberFormat="1" applyFont="1" applyFill="1" applyBorder="1" applyAlignment="1">
      <alignment horizontal="center"/>
    </xf>
    <xf numFmtId="165" fontId="2" fillId="3" borderId="18" xfId="1" applyNumberFormat="1" applyFont="1" applyFill="1" applyBorder="1"/>
    <xf numFmtId="0" fontId="8" fillId="6" borderId="31" xfId="2" applyNumberFormat="1" applyFont="1" applyFill="1" applyBorder="1" applyAlignment="1">
      <alignment horizontal="center" vertical="center" wrapText="1"/>
    </xf>
    <xf numFmtId="0" fontId="8" fillId="6" borderId="32" xfId="2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6" borderId="8" xfId="2" applyNumberFormat="1" applyFont="1" applyFill="1" applyBorder="1" applyAlignment="1">
      <alignment horizontal="center" vertical="center" wrapText="1"/>
    </xf>
    <xf numFmtId="0" fontId="8" fillId="6" borderId="9" xfId="2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wrapText="1"/>
    </xf>
    <xf numFmtId="3" fontId="3" fillId="4" borderId="5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3" borderId="28" xfId="0" applyFont="1" applyFill="1" applyBorder="1"/>
    <xf numFmtId="0" fontId="0" fillId="3" borderId="16" xfId="0" applyFont="1" applyFill="1" applyBorder="1"/>
    <xf numFmtId="0" fontId="0" fillId="3" borderId="29" xfId="0" applyFont="1" applyFill="1" applyBorder="1"/>
    <xf numFmtId="0" fontId="0" fillId="3" borderId="12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3" borderId="11" xfId="0" applyFont="1" applyFill="1" applyBorder="1"/>
    <xf numFmtId="0" fontId="0" fillId="3" borderId="13" xfId="0" applyFont="1" applyFill="1" applyBorder="1"/>
    <xf numFmtId="0" fontId="0" fillId="0" borderId="5" xfId="0" applyFont="1" applyBorder="1"/>
    <xf numFmtId="0" fontId="0" fillId="0" borderId="7" xfId="0" applyFont="1" applyBorder="1"/>
    <xf numFmtId="0" fontId="0" fillId="0" borderId="9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536BC-93A9-460A-8E7B-EB9A2FA6A11A}">
  <dimension ref="B2:C10"/>
  <sheetViews>
    <sheetView zoomScale="90" zoomScaleNormal="90" workbookViewId="0">
      <selection activeCell="C9" sqref="C9"/>
    </sheetView>
  </sheetViews>
  <sheetFormatPr defaultRowHeight="14.5"/>
  <cols>
    <col min="1" max="1" width="3.7265625" style="45" customWidth="1"/>
    <col min="2" max="2" width="10.81640625" style="45" bestFit="1" customWidth="1"/>
    <col min="3" max="3" width="133.90625" style="45" bestFit="1" customWidth="1"/>
    <col min="4" max="4" width="111.26953125" style="45" customWidth="1"/>
    <col min="5" max="16384" width="8.7265625" style="45"/>
  </cols>
  <sheetData>
    <row r="2" spans="2:3" ht="15" thickBot="1"/>
    <row r="3" spans="2:3" ht="15" thickBot="1">
      <c r="B3" s="18" t="s">
        <v>1</v>
      </c>
      <c r="C3" s="1" t="s">
        <v>13</v>
      </c>
    </row>
    <row r="4" spans="2:3" ht="15" thickBot="1"/>
    <row r="5" spans="2:3">
      <c r="B5" s="15">
        <v>1</v>
      </c>
      <c r="C5" s="54" t="s">
        <v>11</v>
      </c>
    </row>
    <row r="6" spans="2:3">
      <c r="B6" s="16">
        <v>2</v>
      </c>
      <c r="C6" s="55" t="s">
        <v>16</v>
      </c>
    </row>
    <row r="7" spans="2:3">
      <c r="B7" s="16">
        <v>3</v>
      </c>
      <c r="C7" s="55" t="s">
        <v>12</v>
      </c>
    </row>
    <row r="8" spans="2:3">
      <c r="B8" s="16">
        <v>4</v>
      </c>
      <c r="C8" s="55" t="s">
        <v>14</v>
      </c>
    </row>
    <row r="9" spans="2:3">
      <c r="B9" s="16">
        <v>5</v>
      </c>
      <c r="C9" s="55" t="s">
        <v>17</v>
      </c>
    </row>
    <row r="10" spans="2:3" ht="15" thickBot="1">
      <c r="B10" s="17">
        <v>6</v>
      </c>
      <c r="C10" s="56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0D89-4508-4110-B878-A5D82749475C}">
  <dimension ref="B1:L43"/>
  <sheetViews>
    <sheetView tabSelected="1" zoomScale="80" zoomScaleNormal="80" workbookViewId="0">
      <selection activeCell="L42" sqref="L42"/>
    </sheetView>
  </sheetViews>
  <sheetFormatPr defaultRowHeight="14.5"/>
  <cols>
    <col min="1" max="1" width="5.26953125" style="45" customWidth="1"/>
    <col min="2" max="2" width="10.6328125" style="8" customWidth="1"/>
    <col min="3" max="3" width="10" style="1" customWidth="1"/>
    <col min="4" max="4" width="10.6328125" style="1" customWidth="1"/>
    <col min="5" max="7" width="10.6328125" style="45" customWidth="1"/>
    <col min="8" max="16384" width="8.7265625" style="45"/>
  </cols>
  <sheetData>
    <row r="1" spans="2:12" ht="15" thickBot="1"/>
    <row r="2" spans="2:12" ht="72.5">
      <c r="B2" s="39" t="s">
        <v>8</v>
      </c>
      <c r="C2" s="40" t="s">
        <v>3</v>
      </c>
    </row>
    <row r="3" spans="2:12" ht="15" thickBot="1">
      <c r="B3" s="41"/>
      <c r="C3" s="42"/>
    </row>
    <row r="4" spans="2:12" ht="44" thickBot="1">
      <c r="B4" s="5" t="s">
        <v>0</v>
      </c>
      <c r="C4" s="6" t="s">
        <v>2</v>
      </c>
      <c r="D4" s="7" t="s">
        <v>5</v>
      </c>
      <c r="E4" s="14" t="s">
        <v>6</v>
      </c>
      <c r="F4" s="33" t="s">
        <v>7</v>
      </c>
      <c r="G4" s="14" t="s">
        <v>4</v>
      </c>
    </row>
    <row r="5" spans="2:12">
      <c r="B5" s="19">
        <v>45292</v>
      </c>
      <c r="C5" s="31"/>
      <c r="D5" s="35">
        <f>C5*$B$3*20</f>
        <v>0</v>
      </c>
      <c r="E5" s="36">
        <f>D5</f>
        <v>0</v>
      </c>
      <c r="F5" s="46"/>
      <c r="G5" s="47"/>
      <c r="I5" s="23"/>
    </row>
    <row r="6" spans="2:12">
      <c r="B6" s="20">
        <v>45323</v>
      </c>
      <c r="C6" s="31"/>
      <c r="D6" s="11">
        <f>C6*$B$3*20</f>
        <v>0</v>
      </c>
      <c r="E6" s="2">
        <f>E5+D6</f>
        <v>0</v>
      </c>
      <c r="F6" s="48"/>
      <c r="G6" s="49"/>
      <c r="I6" s="24"/>
    </row>
    <row r="7" spans="2:12">
      <c r="B7" s="20">
        <v>45352</v>
      </c>
      <c r="C7" s="31"/>
      <c r="D7" s="11">
        <f>C7*$B$3*$C$3</f>
        <v>0</v>
      </c>
      <c r="E7" s="2">
        <f>E6+D7</f>
        <v>0</v>
      </c>
      <c r="F7" s="48"/>
      <c r="G7" s="49"/>
      <c r="I7" s="26"/>
    </row>
    <row r="8" spans="2:12">
      <c r="B8" s="20">
        <v>45383</v>
      </c>
      <c r="C8" s="31"/>
      <c r="D8" s="11">
        <f>C8*$B$3*$C$3</f>
        <v>0</v>
      </c>
      <c r="E8" s="2">
        <f t="shared" ref="E8:E40" si="0">E7+D8</f>
        <v>0</v>
      </c>
      <c r="F8" s="48"/>
      <c r="G8" s="49"/>
      <c r="I8" s="24"/>
    </row>
    <row r="9" spans="2:12">
      <c r="B9" s="20">
        <v>45413</v>
      </c>
      <c r="C9" s="31"/>
      <c r="D9" s="11">
        <f>C9*$B$3*$C$3</f>
        <v>0</v>
      </c>
      <c r="E9" s="2">
        <f t="shared" si="0"/>
        <v>0</v>
      </c>
      <c r="F9" s="48"/>
      <c r="G9" s="49"/>
      <c r="I9" s="24"/>
    </row>
    <row r="10" spans="2:12">
      <c r="B10" s="20">
        <v>45444</v>
      </c>
      <c r="C10" s="31"/>
      <c r="D10" s="11">
        <f>C10*$B$3*$C$3</f>
        <v>0</v>
      </c>
      <c r="E10" s="2">
        <f t="shared" si="0"/>
        <v>0</v>
      </c>
      <c r="F10" s="48"/>
      <c r="G10" s="49"/>
      <c r="I10" s="25"/>
    </row>
    <row r="11" spans="2:12">
      <c r="B11" s="20">
        <v>45474</v>
      </c>
      <c r="C11" s="31"/>
      <c r="D11" s="11">
        <f>C11*$B$3*$C$3</f>
        <v>0</v>
      </c>
      <c r="E11" s="2">
        <f t="shared" si="0"/>
        <v>0</v>
      </c>
      <c r="F11" s="48"/>
      <c r="G11" s="49"/>
    </row>
    <row r="12" spans="2:12">
      <c r="B12" s="20">
        <v>45505</v>
      </c>
      <c r="C12" s="31"/>
      <c r="D12" s="11">
        <f>C12*$B$3*$C$3</f>
        <v>0</v>
      </c>
      <c r="E12" s="2">
        <f t="shared" si="0"/>
        <v>0</v>
      </c>
      <c r="F12" s="48"/>
      <c r="G12" s="49"/>
    </row>
    <row r="13" spans="2:12">
      <c r="B13" s="20">
        <v>45536</v>
      </c>
      <c r="C13" s="31"/>
      <c r="D13" s="11">
        <f>C13*$B$3*$C$3</f>
        <v>0</v>
      </c>
      <c r="E13" s="2">
        <f t="shared" si="0"/>
        <v>0</v>
      </c>
      <c r="F13" s="48"/>
      <c r="G13" s="49"/>
    </row>
    <row r="14" spans="2:12">
      <c r="B14" s="20">
        <v>45566</v>
      </c>
      <c r="C14" s="31"/>
      <c r="D14" s="11">
        <f>C14*$B$3*$C$3</f>
        <v>0</v>
      </c>
      <c r="E14" s="2">
        <f t="shared" si="0"/>
        <v>0</v>
      </c>
      <c r="F14" s="48"/>
      <c r="G14" s="49"/>
    </row>
    <row r="15" spans="2:12" ht="15" thickBot="1">
      <c r="B15" s="20">
        <v>45597</v>
      </c>
      <c r="C15" s="31"/>
      <c r="D15" s="11">
        <f>C15*$B$3*$C$3</f>
        <v>0</v>
      </c>
      <c r="E15" s="2">
        <f t="shared" si="0"/>
        <v>0</v>
      </c>
      <c r="F15" s="48"/>
      <c r="G15" s="49"/>
      <c r="I15" s="50"/>
      <c r="J15" s="50"/>
      <c r="K15" s="50"/>
      <c r="L15" s="51"/>
    </row>
    <row r="16" spans="2:12" ht="15" thickBot="1">
      <c r="B16" s="21">
        <v>45627</v>
      </c>
      <c r="C16" s="37"/>
      <c r="D16" s="12">
        <f>C16*$B$3*$C$3</f>
        <v>0</v>
      </c>
      <c r="E16" s="3">
        <f t="shared" si="0"/>
        <v>0</v>
      </c>
      <c r="F16" s="34">
        <f>E16</f>
        <v>0</v>
      </c>
      <c r="G16" s="9">
        <v>48000</v>
      </c>
      <c r="I16" s="50"/>
      <c r="J16" s="32"/>
      <c r="K16" s="50"/>
      <c r="L16" s="51"/>
    </row>
    <row r="17" spans="2:12">
      <c r="B17" s="22">
        <v>45658</v>
      </c>
      <c r="C17" s="38"/>
      <c r="D17" s="13">
        <f>C17*$B$3*$C$3</f>
        <v>0</v>
      </c>
      <c r="E17" s="4">
        <f t="shared" si="0"/>
        <v>0</v>
      </c>
      <c r="F17" s="49"/>
      <c r="G17" s="49"/>
      <c r="I17" s="50"/>
      <c r="J17" s="50"/>
      <c r="K17" s="50"/>
      <c r="L17" s="51"/>
    </row>
    <row r="18" spans="2:12">
      <c r="B18" s="20">
        <v>45689</v>
      </c>
      <c r="C18" s="31"/>
      <c r="D18" s="11">
        <f>C18*$B$3*$C$3</f>
        <v>0</v>
      </c>
      <c r="E18" s="2">
        <f t="shared" si="0"/>
        <v>0</v>
      </c>
      <c r="F18" s="49"/>
      <c r="G18" s="49"/>
    </row>
    <row r="19" spans="2:12">
      <c r="B19" s="20">
        <v>45717</v>
      </c>
      <c r="C19" s="31"/>
      <c r="D19" s="11">
        <f>C19*$B$3*$C$3</f>
        <v>0</v>
      </c>
      <c r="E19" s="2">
        <f t="shared" si="0"/>
        <v>0</v>
      </c>
      <c r="F19" s="49"/>
      <c r="G19" s="49"/>
    </row>
    <row r="20" spans="2:12">
      <c r="B20" s="20">
        <v>45748</v>
      </c>
      <c r="C20" s="31"/>
      <c r="D20" s="11">
        <f>C20*$B$3*$C$3</f>
        <v>0</v>
      </c>
      <c r="E20" s="2">
        <f t="shared" si="0"/>
        <v>0</v>
      </c>
      <c r="F20" s="49"/>
      <c r="G20" s="49"/>
    </row>
    <row r="21" spans="2:12">
      <c r="B21" s="20">
        <v>45778</v>
      </c>
      <c r="C21" s="31"/>
      <c r="D21" s="11">
        <f>C21*$B$3*$C$3</f>
        <v>0</v>
      </c>
      <c r="E21" s="2">
        <f t="shared" si="0"/>
        <v>0</v>
      </c>
      <c r="F21" s="49"/>
      <c r="G21" s="49"/>
    </row>
    <row r="22" spans="2:12">
      <c r="B22" s="20">
        <v>45809</v>
      </c>
      <c r="C22" s="31"/>
      <c r="D22" s="11">
        <f>C22*$B$3*$C$3</f>
        <v>0</v>
      </c>
      <c r="E22" s="2">
        <f t="shared" si="0"/>
        <v>0</v>
      </c>
      <c r="F22" s="49"/>
      <c r="G22" s="49"/>
    </row>
    <row r="23" spans="2:12">
      <c r="B23" s="20">
        <v>45839</v>
      </c>
      <c r="C23" s="31"/>
      <c r="D23" s="11">
        <f>C23*$B$3*$C$3</f>
        <v>0</v>
      </c>
      <c r="E23" s="2">
        <f t="shared" si="0"/>
        <v>0</v>
      </c>
      <c r="F23" s="49"/>
      <c r="G23" s="49"/>
    </row>
    <row r="24" spans="2:12">
      <c r="B24" s="20">
        <v>45870</v>
      </c>
      <c r="C24" s="31"/>
      <c r="D24" s="11">
        <f>C24*$B$3*$C$3</f>
        <v>0</v>
      </c>
      <c r="E24" s="2">
        <f t="shared" si="0"/>
        <v>0</v>
      </c>
      <c r="F24" s="49"/>
      <c r="G24" s="49"/>
    </row>
    <row r="25" spans="2:12">
      <c r="B25" s="20">
        <v>45901</v>
      </c>
      <c r="C25" s="31"/>
      <c r="D25" s="11">
        <f>C25*$B$3*$C$3</f>
        <v>0</v>
      </c>
      <c r="E25" s="2">
        <f t="shared" si="0"/>
        <v>0</v>
      </c>
      <c r="F25" s="49"/>
      <c r="G25" s="49"/>
    </row>
    <row r="26" spans="2:12">
      <c r="B26" s="20">
        <v>45931</v>
      </c>
      <c r="C26" s="31"/>
      <c r="D26" s="11">
        <f>C26*$B$3*$C$3</f>
        <v>0</v>
      </c>
      <c r="E26" s="2">
        <f t="shared" si="0"/>
        <v>0</v>
      </c>
      <c r="F26" s="49"/>
      <c r="G26" s="49"/>
    </row>
    <row r="27" spans="2:12" ht="15" thickBot="1">
      <c r="B27" s="20">
        <v>45962</v>
      </c>
      <c r="C27" s="31"/>
      <c r="D27" s="11">
        <f>C27*$B$3*$C$3</f>
        <v>0</v>
      </c>
      <c r="E27" s="2">
        <f t="shared" si="0"/>
        <v>0</v>
      </c>
      <c r="F27" s="49"/>
      <c r="G27" s="49"/>
    </row>
    <row r="28" spans="2:12" ht="15" thickBot="1">
      <c r="B28" s="21">
        <v>45992</v>
      </c>
      <c r="C28" s="31"/>
      <c r="D28" s="12">
        <f>C28*$B$3*$C$3</f>
        <v>0</v>
      </c>
      <c r="E28" s="3">
        <f t="shared" si="0"/>
        <v>0</v>
      </c>
      <c r="F28" s="10">
        <f>E28-E16</f>
        <v>0</v>
      </c>
      <c r="G28" s="9">
        <v>60000</v>
      </c>
    </row>
    <row r="29" spans="2:12">
      <c r="B29" s="22">
        <v>46023</v>
      </c>
      <c r="C29" s="38"/>
      <c r="D29" s="13">
        <f>C29*$B$3*$C$3</f>
        <v>0</v>
      </c>
      <c r="E29" s="4">
        <f t="shared" si="0"/>
        <v>0</v>
      </c>
      <c r="F29" s="52"/>
      <c r="G29" s="52"/>
    </row>
    <row r="30" spans="2:12">
      <c r="B30" s="20">
        <v>46054</v>
      </c>
      <c r="C30" s="31"/>
      <c r="D30" s="11">
        <f>C30*$B$3*$C$3</f>
        <v>0</v>
      </c>
      <c r="E30" s="2">
        <f t="shared" si="0"/>
        <v>0</v>
      </c>
      <c r="F30" s="49"/>
      <c r="G30" s="49"/>
    </row>
    <row r="31" spans="2:12">
      <c r="B31" s="20">
        <v>46082</v>
      </c>
      <c r="C31" s="31"/>
      <c r="D31" s="11">
        <f>C31*$B$3*$C$3</f>
        <v>0</v>
      </c>
      <c r="E31" s="2">
        <f t="shared" si="0"/>
        <v>0</v>
      </c>
      <c r="F31" s="49"/>
      <c r="G31" s="49"/>
    </row>
    <row r="32" spans="2:12">
      <c r="B32" s="20">
        <v>46113</v>
      </c>
      <c r="C32" s="31"/>
      <c r="D32" s="11">
        <f>C32*$B$3*$C$3</f>
        <v>0</v>
      </c>
      <c r="E32" s="2">
        <f t="shared" si="0"/>
        <v>0</v>
      </c>
      <c r="F32" s="49"/>
      <c r="G32" s="49"/>
    </row>
    <row r="33" spans="2:7">
      <c r="B33" s="20">
        <v>46143</v>
      </c>
      <c r="C33" s="31"/>
      <c r="D33" s="11">
        <f>C33*$B$3*$C$3</f>
        <v>0</v>
      </c>
      <c r="E33" s="2">
        <f t="shared" si="0"/>
        <v>0</v>
      </c>
      <c r="F33" s="49"/>
      <c r="G33" s="49"/>
    </row>
    <row r="34" spans="2:7">
      <c r="B34" s="20">
        <v>46174</v>
      </c>
      <c r="C34" s="31"/>
      <c r="D34" s="11">
        <f>C34*$B$3*$C$3</f>
        <v>0</v>
      </c>
      <c r="E34" s="2">
        <f t="shared" si="0"/>
        <v>0</v>
      </c>
      <c r="F34" s="49"/>
      <c r="G34" s="49"/>
    </row>
    <row r="35" spans="2:7">
      <c r="B35" s="20">
        <v>46204</v>
      </c>
      <c r="C35" s="31"/>
      <c r="D35" s="11">
        <f>C35*$B$3*$C$3</f>
        <v>0</v>
      </c>
      <c r="E35" s="2">
        <f t="shared" si="0"/>
        <v>0</v>
      </c>
      <c r="F35" s="49"/>
      <c r="G35" s="49"/>
    </row>
    <row r="36" spans="2:7">
      <c r="B36" s="20">
        <v>46235</v>
      </c>
      <c r="C36" s="31"/>
      <c r="D36" s="11">
        <f>C36*$B$3*$C$3</f>
        <v>0</v>
      </c>
      <c r="E36" s="2">
        <f t="shared" si="0"/>
        <v>0</v>
      </c>
      <c r="F36" s="49"/>
      <c r="G36" s="49"/>
    </row>
    <row r="37" spans="2:7">
      <c r="B37" s="20">
        <v>46266</v>
      </c>
      <c r="C37" s="31"/>
      <c r="D37" s="11">
        <f>C37*$B$3*$C$3</f>
        <v>0</v>
      </c>
      <c r="E37" s="2">
        <f t="shared" si="0"/>
        <v>0</v>
      </c>
      <c r="F37" s="49"/>
      <c r="G37" s="49"/>
    </row>
    <row r="38" spans="2:7">
      <c r="B38" s="20">
        <v>46296</v>
      </c>
      <c r="C38" s="31"/>
      <c r="D38" s="11">
        <f>C38*$B$3*$C$3</f>
        <v>0</v>
      </c>
      <c r="E38" s="2">
        <f t="shared" si="0"/>
        <v>0</v>
      </c>
      <c r="F38" s="49"/>
      <c r="G38" s="49"/>
    </row>
    <row r="39" spans="2:7" ht="15" thickBot="1">
      <c r="B39" s="20">
        <v>46327</v>
      </c>
      <c r="C39" s="31"/>
      <c r="D39" s="11">
        <f>C39*$B$3*$C$3</f>
        <v>0</v>
      </c>
      <c r="E39" s="28">
        <f t="shared" si="0"/>
        <v>0</v>
      </c>
      <c r="F39" s="49"/>
      <c r="G39" s="53"/>
    </row>
    <row r="40" spans="2:7" ht="15" thickBot="1">
      <c r="B40" s="21">
        <v>46357</v>
      </c>
      <c r="C40" s="37"/>
      <c r="D40" s="27">
        <f>C40*$B$3*$C$3</f>
        <v>0</v>
      </c>
      <c r="E40" s="29">
        <f t="shared" si="0"/>
        <v>0</v>
      </c>
      <c r="F40" s="10">
        <f>E40-E28</f>
        <v>0</v>
      </c>
      <c r="G40" s="9">
        <v>52000</v>
      </c>
    </row>
    <row r="41" spans="2:7" ht="15" thickBot="1"/>
    <row r="42" spans="2:7" ht="71" customHeight="1">
      <c r="D42" s="39" t="s">
        <v>10</v>
      </c>
      <c r="E42" s="44">
        <v>160000</v>
      </c>
    </row>
    <row r="43" spans="2:7" ht="73" thickBot="1">
      <c r="D43" s="43" t="s">
        <v>9</v>
      </c>
      <c r="E43" s="30">
        <f>E40-E42</f>
        <v>-160000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Elve</dc:creator>
  <cp:lastModifiedBy>Dave Elve</cp:lastModifiedBy>
  <dcterms:created xsi:type="dcterms:W3CDTF">2023-09-19T14:50:38Z</dcterms:created>
  <dcterms:modified xsi:type="dcterms:W3CDTF">2023-09-20T13:28:32Z</dcterms:modified>
</cp:coreProperties>
</file>